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064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4" i="22" l="1"/>
  <c r="D5" i="22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E46" i="15"/>
  <c r="F16" i="15"/>
  <c r="G16" i="15"/>
  <c r="H16" i="15"/>
  <c r="I16" i="15"/>
  <c r="J16" i="15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J46" i="15"/>
  <c r="H46" i="15"/>
  <c r="D9" i="22"/>
  <c r="G46" i="15"/>
  <c r="K45" i="15"/>
  <c r="D7" i="22"/>
  <c r="J45" i="15"/>
  <c r="I45" i="15"/>
  <c r="I46" i="15"/>
  <c r="H45" i="15"/>
  <c r="G45" i="15"/>
  <c r="F45" i="15"/>
  <c r="E45" i="15"/>
  <c r="L45" i="15"/>
  <c r="F46" i="15"/>
  <c r="D8" i="22"/>
  <c r="L46" i="15"/>
  <c r="D10" i="22"/>
  <c r="L16" i="15"/>
  <c r="K46" i="15"/>
  <c r="D3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<sst xmlns="http://schemas.openxmlformats.org/spreadsheetml/2006/main" count="295" uniqueCount="222">
  <si>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</si>
  <si>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</si>
  <si>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</si>
  <si>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</si>
  <si>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</si>
  <si>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</si>
  <si>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</si>
  <si>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</si>
  <si>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</si>
  <si>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</si>
  <si>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</si>
  <si>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</si>
  <si>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</si>
  <si>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</si>
  <si>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</si>
  <si>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</si>
  <si>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</si>
  <si>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</si>
  <si>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</si>
  <si>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</si>
  <si>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</si>
  <si>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</si>
  <si>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</si>
  <si>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</si>
  <si>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</si>
  <si>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</si>
  <si>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</si>
  <si>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</si>
  <si>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</si>
  <si>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</si>
  <si>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</si>
  <si>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</si>
  <si>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</si>
  <si>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</si>
  <si>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</si>
  <si>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</si>
  <si>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</si>
  <si>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</si>
  <si>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</si>
  <si>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</si>
  <si>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</si>
  <si>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</si>
  <si>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</si>
  <si>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</si>
  <si>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</si>
  <si>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</si>
  <si>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</si>
  <si>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</si>
  <si>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</si>
  <si>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</si>
  <si>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</si>
  <si>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</si>
  <si>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</si>
  <si>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</si>
  <si>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</si>
  <si>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</si>
  <si>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</si>
  <si>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</si>
  <si>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</si>
  <si>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</si>
  <si>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</si>
  <si>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</si>
  <si>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</si>
  <si>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</si>
  <si>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</si>
  <si>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</si>
  <si>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</si>
  <si>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</si>
  <si>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</si>
  <si>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</si>
  <si>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</si>
  <si>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</si>
  <si>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</si>
  <si>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</si>
  <si>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</si>
  <si>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</si>
  <si>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</si>
  <si>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</si>
  <si>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</si>
  <si>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</si>
  <si>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</si>
  <si>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</si>
  <si>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</si>
  <si>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</si>
  <si>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</si>
  <si>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</si>
  <si>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</si>
  <si>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</si>
  <si>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</si>
  <si>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</si>
  <si>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</si>
  <si>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</si>
  <si>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</si>
  <si>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</si>
  <si>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</si>
  <si>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</si>
  <si>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</si>
  <si>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</si>
  <si>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</si>
  <si>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</si>
  <si>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</si>
  <si>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</si>
  <si>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</si>
  <si>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</si>
  <si>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</si>
  <si>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</si>
  <si>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</si>
  <si>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</si>
  <si>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</si>
  <si>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</si>
  <si>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</si>
  <si>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</si>
  <si>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</si>
  <si>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</si>
  <si>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</si>
  <si>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</si>
  <si>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</si>
  <si>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</si>
  <si>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</si>
  <si>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</si>
  <si>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</si>
  <si>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</si>
  <si>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</si>
  <si>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</si>
  <si>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</si>
  <si>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</si>
  <si>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</si>
  <si>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</si>
  <si>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</si>
  <si>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</si>
  <si>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</si>
  <si>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</si>
  <si>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</si>
  <si>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</si>
  <si>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</si>
  <si>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</si>
  <si>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</si>
  <si>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</si>
  <si>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</si>
  <si>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</si>
  <si>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</si>
  <si>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</si>
  <si>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</si>
  <si>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</si>
  <si>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</si>
  <si>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</si>
  <si>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</si>
  <si>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</si>
  <si>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</si>
  <si>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</si>
  <si>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</si>
  <si>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</si>
  <si>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</si>
  <si>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</si>
  <si>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</si>
  <si>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</si>
  <si>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</si>
  <si>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</si>
  <si>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</si>
  <si>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</si>
  <si>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</si>
  <si>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</si>
  <si>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</si>
  <si>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</si>
  <si>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</si>
  <si>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</si>
  <si>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</si>
  <si>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</si>
  <si>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</si>
  <si>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</si>
  <si>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</si>
  <si>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</si>
  <si>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</si>
  <si>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</si>
  <si>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</si>
  <si>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</si>
  <si>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</si>
  <si>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</si>
  <si>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</si>
  <si>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</si>
  <si>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</si>
  <si>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</si>
  <si>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</si>
  <si>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</si>
  <si>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</si>
  <si>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</si>
  <si>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</si>
  <si>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</si>
  <si>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</si>
  <si>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</si>
  <si>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</si>
  <si>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</si>
  <si>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</si>
  <si>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</si>
  <si>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</si>
  <si>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</si>
  <si>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</si>
  <si>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</si>
  <si>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</si>
  <si>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</si>
  <si>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</si>
  <si>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</si>
  <si>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</si>
  <si>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</si>
  <si>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</si>
  <si>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</si>
  <si>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</si>
  <si>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</si>
  <si>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</si>
  <si>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</si>
  <si>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</si>
  <si>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</si>
  <si>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Літинський районний суд Вінницької області</t>
  </si>
  <si>
    <t>22300.смт. Літин.вул. Героїв Чорнобиля 30</t>
  </si>
  <si>
    <t>Доручення судів України / іноземних судів</t>
  </si>
  <si>
    <t xml:space="preserve">Розглянуто справ судом присяжних </t>
  </si>
  <si>
    <t>В.М. Желіховський</t>
  </si>
  <si>
    <t>Г.А. Поляруш</t>
  </si>
  <si>
    <t>(04347) 21405</t>
  </si>
  <si>
    <t>(04347) 20267</t>
  </si>
  <si>
    <t xml:space="preserve">inbox@lit.vn.court.gov.ua 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</si>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</sst>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&amp;C&amp;LC1578044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123</v>
      </c>
      <c r="F6" s="103">
        <v>58</v>
      </c>
      <c r="G6" s="103"/>
      <c r="H6" s="103">
        <v>88</v>
      </c>
      <c r="I6" s="121" t="s">
        <v>210</v>
      </c>
      <c r="J6" s="103">
        <v>35</v>
      </c>
      <c r="K6" s="84">
        <v>11</v>
      </c>
      <c r="L6" s="91">
        <f t="shared" ref="L6:L46" si="0">E6-F6</f>
        <v>65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6</v>
      </c>
      <c r="F7" s="103">
        <v>6</v>
      </c>
      <c r="G7" s="103"/>
      <c r="H7" s="103">
        <v>6</v>
      </c>
      <c r="I7" s="103">
        <v>4</v>
      </c>
      <c r="J7" s="103"/>
      <c r="K7" s="84"/>
      <c r="L7" s="91">
        <f t="shared" si="0"/>
        <v>0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161</v>
      </c>
      <c r="F9" s="103">
        <v>154</v>
      </c>
      <c r="G9" s="103">
        <v>1</v>
      </c>
      <c r="H9" s="85">
        <v>154</v>
      </c>
      <c r="I9" s="103">
        <v>140</v>
      </c>
      <c r="J9" s="103">
        <v>7</v>
      </c>
      <c r="K9" s="84"/>
      <c r="L9" s="91">
        <f t="shared" si="0"/>
        <v>7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1</v>
      </c>
      <c r="F10" s="103"/>
      <c r="G10" s="103"/>
      <c r="H10" s="103">
        <v>1</v>
      </c>
      <c r="I10" s="103"/>
      <c r="J10" s="103"/>
      <c r="K10" s="84"/>
      <c r="L10" s="91">
        <f t="shared" si="0"/>
        <v>1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2</v>
      </c>
      <c r="F12" s="103">
        <v>2</v>
      </c>
      <c r="G12" s="103"/>
      <c r="H12" s="103">
        <v>1</v>
      </c>
      <c r="I12" s="103"/>
      <c r="J12" s="103">
        <v>1</v>
      </c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1</v>
      </c>
      <c r="F13" s="103"/>
      <c r="G13" s="103"/>
      <c r="H13" s="103">
        <v>1</v>
      </c>
      <c r="I13" s="103"/>
      <c r="J13" s="103"/>
      <c r="K13" s="84"/>
      <c r="L13" s="91">
        <f t="shared" si="0"/>
        <v>1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16</v>
      </c>
      <c r="F14" s="106">
        <v>11</v>
      </c>
      <c r="G14" s="106"/>
      <c r="H14" s="106">
        <v>15</v>
      </c>
      <c r="I14" s="106">
        <v>14</v>
      </c>
      <c r="J14" s="106">
        <v>1</v>
      </c>
      <c r="K14" s="94"/>
      <c r="L14" s="91">
        <f t="shared" si="0"/>
        <v>5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310</v>
      </c>
      <c r="F16" s="84">
        <f t="shared" si="1"/>
        <v>231</v>
      </c>
      <c r="G16" s="84">
        <f t="shared" si="1"/>
        <v>1</v>
      </c>
      <c r="H16" s="84">
        <f t="shared" si="1"/>
        <v>266</v>
      </c>
      <c r="I16" s="84">
        <f t="shared" si="1"/>
        <v>158</v>
      </c>
      <c r="J16" s="84">
        <f t="shared" si="1"/>
        <v>44</v>
      </c>
      <c r="K16" s="84">
        <f t="shared" si="1"/>
        <v>11</v>
      </c>
      <c r="L16" s="91">
        <f t="shared" si="0"/>
        <v>79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21</v>
      </c>
      <c r="F17" s="84">
        <v>21</v>
      </c>
      <c r="G17" s="84"/>
      <c r="H17" s="84">
        <v>21</v>
      </c>
      <c r="I17" s="84">
        <v>19</v>
      </c>
      <c r="J17" s="84"/>
      <c r="K17" s="84"/>
      <c r="L17" s="91">
        <f t="shared" si="0"/>
        <v>0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21</v>
      </c>
      <c r="F18" s="84">
        <v>19</v>
      </c>
      <c r="G18" s="84"/>
      <c r="H18" s="84">
        <v>17</v>
      </c>
      <c r="I18" s="84">
        <v>12</v>
      </c>
      <c r="J18" s="84">
        <v>4</v>
      </c>
      <c r="K18" s="84"/>
      <c r="L18" s="91">
        <f t="shared" si="0"/>
        <v>2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23</v>
      </c>
      <c r="F25" s="94">
        <v>21</v>
      </c>
      <c r="G25" s="94"/>
      <c r="H25" s="94">
        <v>19</v>
      </c>
      <c r="I25" s="94">
        <v>12</v>
      </c>
      <c r="J25" s="94">
        <v>4</v>
      </c>
      <c r="K25" s="94"/>
      <c r="L25" s="91">
        <f t="shared" si="0"/>
        <v>2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164</v>
      </c>
      <c r="F26" s="84">
        <v>161</v>
      </c>
      <c r="G26" s="84"/>
      <c r="H26" s="84">
        <v>154</v>
      </c>
      <c r="I26" s="84">
        <v>113</v>
      </c>
      <c r="J26" s="84">
        <v>10</v>
      </c>
      <c r="K26" s="84"/>
      <c r="L26" s="91">
        <f t="shared" si="0"/>
        <v>3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6</v>
      </c>
      <c r="F27" s="111">
        <v>6</v>
      </c>
      <c r="G27" s="111"/>
      <c r="H27" s="111">
        <v>6</v>
      </c>
      <c r="I27" s="111">
        <v>4</v>
      </c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442</v>
      </c>
      <c r="F28" s="84">
        <v>427</v>
      </c>
      <c r="G28" s="84">
        <v>1</v>
      </c>
      <c r="H28" s="84">
        <v>435</v>
      </c>
      <c r="I28" s="84">
        <v>391</v>
      </c>
      <c r="J28" s="84">
        <v>7</v>
      </c>
      <c r="K28" s="84"/>
      <c r="L28" s="91">
        <f t="shared" si="0"/>
        <v>15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535</v>
      </c>
      <c r="F29" s="84">
        <v>398</v>
      </c>
      <c r="G29" s="84">
        <v>5</v>
      </c>
      <c r="H29" s="84">
        <v>460</v>
      </c>
      <c r="I29" s="84">
        <v>392</v>
      </c>
      <c r="J29" s="84">
        <v>75</v>
      </c>
      <c r="K29" s="84">
        <v>3</v>
      </c>
      <c r="L29" s="91">
        <f t="shared" si="0"/>
        <v>137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46</v>
      </c>
      <c r="F30" s="84">
        <v>45</v>
      </c>
      <c r="G30" s="84"/>
      <c r="H30" s="84">
        <v>46</v>
      </c>
      <c r="I30" s="84">
        <v>43</v>
      </c>
      <c r="J30" s="84"/>
      <c r="K30" s="84"/>
      <c r="L30" s="91">
        <f t="shared" si="0"/>
        <v>1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49</v>
      </c>
      <c r="F31" s="84">
        <v>43</v>
      </c>
      <c r="G31" s="84"/>
      <c r="H31" s="84">
        <v>43</v>
      </c>
      <c r="I31" s="84">
        <v>42</v>
      </c>
      <c r="J31" s="84">
        <v>6</v>
      </c>
      <c r="K31" s="84"/>
      <c r="L31" s="91">
        <f t="shared" si="0"/>
        <v>6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8</v>
      </c>
      <c r="F32" s="84">
        <v>7</v>
      </c>
      <c r="G32" s="84"/>
      <c r="H32" s="84">
        <v>6</v>
      </c>
      <c r="I32" s="84">
        <v>4</v>
      </c>
      <c r="J32" s="84">
        <v>2</v>
      </c>
      <c r="K32" s="84"/>
      <c r="L32" s="91">
        <f t="shared" si="0"/>
        <v>1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3</v>
      </c>
      <c r="F33" s="84">
        <v>3</v>
      </c>
      <c r="G33" s="84"/>
      <c r="H33" s="84">
        <v>3</v>
      </c>
      <c r="I33" s="84">
        <v>1</v>
      </c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4</v>
      </c>
      <c r="F36" s="84">
        <v>4</v>
      </c>
      <c r="G36" s="84"/>
      <c r="H36" s="84">
        <v>3</v>
      </c>
      <c r="I36" s="84"/>
      <c r="J36" s="84">
        <v>1</v>
      </c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49</v>
      </c>
      <c r="F37" s="84">
        <v>48</v>
      </c>
      <c r="G37" s="84"/>
      <c r="H37" s="84">
        <v>46</v>
      </c>
      <c r="I37" s="84">
        <v>38</v>
      </c>
      <c r="J37" s="84">
        <v>3</v>
      </c>
      <c r="K37" s="84"/>
      <c r="L37" s="91">
        <f t="shared" si="0"/>
        <v>1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2</v>
      </c>
      <c r="F39" s="84">
        <v>2</v>
      </c>
      <c r="G39" s="84"/>
      <c r="H39" s="84">
        <v>2</v>
      </c>
      <c r="I39" s="84">
        <v>2</v>
      </c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874</v>
      </c>
      <c r="F40" s="94">
        <v>725</v>
      </c>
      <c r="G40" s="94">
        <v>5</v>
      </c>
      <c r="H40" s="94">
        <v>770</v>
      </c>
      <c r="I40" s="94">
        <v>596</v>
      </c>
      <c r="J40" s="94">
        <v>104</v>
      </c>
      <c r="K40" s="94">
        <v>3</v>
      </c>
      <c r="L40" s="91">
        <f t="shared" si="0"/>
        <v>149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580</v>
      </c>
      <c r="F41" s="84">
        <v>555</v>
      </c>
      <c r="G41" s="84"/>
      <c r="H41" s="84">
        <v>544</v>
      </c>
      <c r="I41" s="121" t="s">
        <v>210</v>
      </c>
      <c r="J41" s="84">
        <v>36</v>
      </c>
      <c r="K41" s="84"/>
      <c r="L41" s="91">
        <f t="shared" si="0"/>
        <v>25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5</v>
      </c>
      <c r="F42" s="84">
        <v>5</v>
      </c>
      <c r="G42" s="84"/>
      <c r="H42" s="84">
        <v>4</v>
      </c>
      <c r="I42" s="121" t="s">
        <v>210</v>
      </c>
      <c r="J42" s="84">
        <v>1</v>
      </c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6</v>
      </c>
      <c r="F43" s="84">
        <v>6</v>
      </c>
      <c r="G43" s="84"/>
      <c r="H43" s="84">
        <v>6</v>
      </c>
      <c r="I43" s="84">
        <v>5</v>
      </c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586</v>
      </c>
      <c r="F45" s="84">
        <f t="shared" ref="F45:K45" si="2">F41+F43+F44</f>
        <v>561</v>
      </c>
      <c r="G45" s="84">
        <f t="shared" si="2"/>
        <v>0</v>
      </c>
      <c r="H45" s="84">
        <f t="shared" si="2"/>
        <v>550</v>
      </c>
      <c r="I45" s="84">
        <f>I43+I44</f>
        <v>5</v>
      </c>
      <c r="J45" s="84">
        <f t="shared" si="2"/>
        <v>36</v>
      </c>
      <c r="K45" s="84">
        <f t="shared" si="2"/>
        <v>0</v>
      </c>
      <c r="L45" s="91">
        <f t="shared" si="0"/>
        <v>25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1793</v>
      </c>
      <c r="F46" s="84">
        <f t="shared" si="3"/>
        <v>1538</v>
      </c>
      <c r="G46" s="84">
        <f t="shared" si="3"/>
        <v>6</v>
      </c>
      <c r="H46" s="84">
        <f t="shared" si="3"/>
        <v>1605</v>
      </c>
      <c r="I46" s="84">
        <f t="shared" si="3"/>
        <v>771</v>
      </c>
      <c r="J46" s="84">
        <f t="shared" si="3"/>
        <v>188</v>
      </c>
      <c r="K46" s="84">
        <f t="shared" si="3"/>
        <v>14</v>
      </c>
      <c r="L46" s="91">
        <f t="shared" si="0"/>
        <v>255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&amp;R2&amp;C&amp;R2&amp;LC1578044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6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5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29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/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6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4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6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6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2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2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20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72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5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10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38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7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255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52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21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30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13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>
        <v>1</v>
      </c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1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8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20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4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4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2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1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/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&amp;R3&amp;C&amp;R3&amp;LC1578044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89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67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7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>
        <v>1</v>
      </c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19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1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5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25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144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2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2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1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6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8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23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>
        <v>5525</v>
      </c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8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1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130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133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123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564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310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7610269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1722657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2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5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119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27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4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3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1417</v>
      </c>
      <c r="F58" s="109">
        <f>F59+F62+F63+F64</f>
        <v>161</v>
      </c>
      <c r="G58" s="109">
        <f>G59+G62+G63+G64</f>
        <v>16</v>
      </c>
      <c r="H58" s="109">
        <f>H59+H62+H63+H64</f>
        <v>4</v>
      </c>
      <c r="I58" s="109">
        <f>I59+I62+I63+I64</f>
        <v>7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215</v>
      </c>
      <c r="F59" s="94">
        <v>41</v>
      </c>
      <c r="G59" s="94">
        <v>7</v>
      </c>
      <c r="H59" s="94"/>
      <c r="I59" s="94">
        <v>3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47</v>
      </c>
      <c r="F60" s="86">
        <v>31</v>
      </c>
      <c r="G60" s="86">
        <v>7</v>
      </c>
      <c r="H60" s="86"/>
      <c r="I60" s="86">
        <v>3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6</v>
      </c>
      <c r="F61" s="86"/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14</v>
      </c>
      <c r="F62" s="84">
        <v>5</v>
      </c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643</v>
      </c>
      <c r="F63" s="84">
        <v>110</v>
      </c>
      <c r="G63" s="84">
        <v>9</v>
      </c>
      <c r="H63" s="84">
        <v>4</v>
      </c>
      <c r="I63" s="84">
        <v>4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545</v>
      </c>
      <c r="F64" s="84">
        <v>5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798</v>
      </c>
      <c r="G68" s="115">
        <v>5545306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300</v>
      </c>
      <c r="G69" s="117">
        <v>3804786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498</v>
      </c>
      <c r="G70" s="117">
        <v>1740520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227</v>
      </c>
      <c r="G71" s="115">
        <v>127325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&amp;R4&amp;C&amp;R4&amp;LC1578044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7.4468085106382977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25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2.8846153846153846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104.35630689206762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535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597.66666666666663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49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69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170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1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65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65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17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219</v>
      </c>
      <c r="D26" s="337"/>
    </row>
    <row r="27" spans="1:7" x14ac:dyDescent="0.2">
      <c r="A27" s="62" t="s">
        <v>101</v>
      </c>
      <c r="B27" s="83"/>
      <c r="C27" s="337" t="s">
        <v>220</v>
      </c>
      <c r="D27" s="337"/>
    </row>
    <row r="28" spans="1:7" ht="15.75" customHeight="1" x14ac:dyDescent="0.2"/>
    <row r="29" spans="1:7" ht="12.75" customHeight="1" x14ac:dyDescent="0.2">
      <c r="C29" s="340" t="s">
        <v>221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&amp;R5&amp;C&amp;R5&amp;LC1578044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САКУРА</cp:lastModifiedBy>
  <cp:lastPrinted>2021-09-02T06:14:55Z</cp:lastPrinted>
  <dcterms:created xsi:type="dcterms:W3CDTF">2004-04-20T14:33:35Z</dcterms:created>
  <dcterms:modified xsi:type="dcterms:W3CDTF">2022-02-14T14:51:06Z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C1578044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