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D9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J46" i="15"/>
  <c r="D3" i="22"/>
  <c r="K45" i="15"/>
  <c r="K46" i="15"/>
  <c r="E45" i="15"/>
  <c r="E46" i="15"/>
  <c r="D10" i="22"/>
  <c r="H46" i="15"/>
  <c r="I46" i="15"/>
  <c r="L46" i="15"/>
  <c r="L45" i="15"/>
  <c r="D7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<sst xmlns="http://schemas.openxmlformats.org/spreadsheetml/2006/main" count="277" uniqueCount="209">
  <si>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</si>
  <si>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</si>
  <si>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</si>
  <si>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</si>
  <si>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</si>
  <si>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</si>
  <si>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</si>
  <si>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</si>
  <si>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</si>
  <si>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</si>
  <si>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</si>
  <si>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</si>
  <si>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</si>
  <si>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</si>
  <si>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</si>
  <si>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</si>
  <si>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</si>
  <si>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</si>
  <si>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</si>
  <si>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</si>
  <si>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</si>
  <si>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</si>
  <si>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</si>
  <si>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</si>
  <si>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</si>
  <si>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</si>
  <si>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</si>
  <si>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</si>
  <si>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</si>
  <si>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</si>
  <si>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</si>
  <si>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</si>
  <si>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</si>
  <si>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</si>
  <si>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</si>
  <si>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</si>
  <si>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</si>
  <si>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</si>
  <si>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</si>
  <si>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</si>
  <si>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</si>
  <si>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</si>
  <si>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</si>
  <si>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</si>
  <si>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</si>
  <si>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</si>
  <si>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</si>
  <si>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</si>
  <si>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</si>
  <si>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</si>
  <si>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</si>
  <si>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</si>
  <si>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</si>
  <si>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</si>
  <si>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</si>
  <si>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</si>
  <si>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</si>
  <si>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</si>
  <si>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</si>
  <si>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</si>
  <si>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</si>
  <si>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</si>
  <si>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</si>
  <si>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</si>
  <si>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</si>
  <si>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</si>
  <si>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</si>
  <si>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</si>
  <si>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</si>
  <si>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</si>
  <si>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</si>
  <si>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</si>
  <si>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</si>
  <si>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</si>
  <si>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</si>
  <si>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</si>
  <si>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</si>
  <si>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</si>
  <si>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</si>
  <si>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</si>
  <si>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</si>
  <si>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</si>
  <si>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</si>
  <si>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</si>
  <si>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</si>
  <si>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</si>
  <si>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</si>
  <si>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</si>
  <si>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</si>
  <si>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</si>
  <si>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</si>
  <si>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</si>
  <si>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</si>
  <si>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</si>
  <si>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</si>
  <si>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</si>
  <si>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</si>
  <si>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</si>
  <si>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</si>
  <si>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</si>
  <si>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</si>
  <si>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</si>
  <si>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</si>
  <si>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</si>
  <si>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</si>
  <si>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</si>
  <si>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</si>
  <si>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</si>
  <si>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</si>
  <si>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</si>
  <si>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</si>
  <si>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</si>
  <si>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</si>
  <si>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</si>
  <si>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</si>
  <si>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</si>
  <si>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</si>
  <si>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</si>
  <si>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</si>
  <si>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</si>
  <si>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</si>
  <si>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</si>
  <si>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</si>
  <si>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</si>
  <si>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</si>
  <si>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</si>
  <si>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</si>
  <si>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</si>
  <si>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</si>
  <si>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</si>
  <si>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</si>
  <si>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</si>
  <si>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</si>
  <si>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</si>
  <si>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</si>
  <si>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</si>
  <si>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</si>
  <si>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</si>
  <si>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</si>
  <si>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</si>
  <si>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</si>
  <si>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</si>
  <si>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</si>
  <si>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</si>
  <si>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</si>
  <si>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</si>
  <si>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</si>
  <si>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</si>
  <si>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</si>
  <si>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</si>
  <si>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</si>
  <si>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</si>
  <si>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</si>
  <si>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</si>
  <si>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</si>
  <si>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</si>
  <si>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</si>
  <si>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</si>
  <si>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</si>
  <si>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</si>
  <si>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</si>
  <si>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</si>
  <si>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</si>
  <si>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</si>
  <si>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</si>
  <si>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</si>
  <si>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</si>
  <si>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</si>
  <si>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</si>
  <si>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</si>
  <si>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</si>
  <si>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</si>
  <si>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</si>
  <si>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</si>
  <si>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</si>
  <si>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</si>
  <si>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</si>
  <si>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</si>
  <si>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</si>
  <si>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</si>
  <si>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</si>
  <si>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</si>
  <si>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</si>
  <si>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</si>
  <si>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</si>
  <si>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</si>
  <si>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</si>
  <si>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</si>
  <si>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</si>
  <si>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</si>
  <si>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</si>
  <si>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</si>
  <si>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</si>
  <si>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</si>
  <si>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</si>
  <si>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</si>
  <si>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</si>
  <si>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</si>
  <si>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</si>
  <si>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</si>
  <si>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</si>
  <si>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</si>
  <si>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</si>
  <si>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</si>
  <si>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</si>
  <si>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</si>
  <si>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В.В. Тимощук</t>
  </si>
  <si>
    <t>Б.С. Романець</t>
  </si>
  <si>
    <t>11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</si>
</sst>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&amp;C&amp;LAE96842C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74</v>
      </c>
      <c r="F6" s="90">
        <v>41</v>
      </c>
      <c r="G6" s="90">
        <v>2</v>
      </c>
      <c r="H6" s="90">
        <v>33</v>
      </c>
      <c r="I6" s="90" t="s">
        <v>172</v>
      </c>
      <c r="J6" s="90">
        <v>41</v>
      </c>
      <c r="K6" s="91">
        <v>13</v>
      </c>
      <c r="L6" s="101">
        <f t="shared" ref="L6:L11" si="0">E6-F6</f>
        <v>33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463</v>
      </c>
      <c r="F7" s="90">
        <v>460</v>
      </c>
      <c r="G7" s="90"/>
      <c r="H7" s="90">
        <v>463</v>
      </c>
      <c r="I7" s="90">
        <v>449</v>
      </c>
      <c r="J7" s="90"/>
      <c r="K7" s="91"/>
      <c r="L7" s="101">
        <f t="shared" si="0"/>
        <v>3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197</v>
      </c>
      <c r="F9" s="90">
        <v>185</v>
      </c>
      <c r="G9" s="90"/>
      <c r="H9" s="90">
        <v>191</v>
      </c>
      <c r="I9" s="90">
        <v>147</v>
      </c>
      <c r="J9" s="90">
        <v>6</v>
      </c>
      <c r="K9" s="91"/>
      <c r="L9" s="101">
        <f t="shared" si="0"/>
        <v>12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t="shared" ref="L13:L21" si="1">E13-F13</f>
        <v>1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739</v>
      </c>
      <c r="F15" s="104">
        <f t="shared" si="2"/>
        <v>690</v>
      </c>
      <c r="G15" s="104">
        <f t="shared" si="2"/>
        <v>2</v>
      </c>
      <c r="H15" s="104">
        <f t="shared" si="2"/>
        <v>691</v>
      </c>
      <c r="I15" s="104">
        <f t="shared" si="2"/>
        <v>599</v>
      </c>
      <c r="J15" s="104">
        <f t="shared" si="2"/>
        <v>48</v>
      </c>
      <c r="K15" s="104">
        <f t="shared" si="2"/>
        <v>13</v>
      </c>
      <c r="L15" s="101">
        <f t="shared" si="1"/>
        <v>49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37</v>
      </c>
      <c r="F16" s="92">
        <v>37</v>
      </c>
      <c r="G16" s="92"/>
      <c r="H16" s="92">
        <v>37</v>
      </c>
      <c r="I16" s="92">
        <v>33</v>
      </c>
      <c r="J16" s="92"/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44</v>
      </c>
      <c r="F17" s="92">
        <v>33</v>
      </c>
      <c r="G17" s="92"/>
      <c r="H17" s="92">
        <v>41</v>
      </c>
      <c r="I17" s="92">
        <v>31</v>
      </c>
      <c r="J17" s="92">
        <v>3</v>
      </c>
      <c r="K17" s="91"/>
      <c r="L17" s="101">
        <f t="shared" si="1"/>
        <v>11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 t="shared" si="1"/>
        <v>1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49</v>
      </c>
      <c r="F24" s="91">
        <v>37</v>
      </c>
      <c r="G24" s="91"/>
      <c r="H24" s="91">
        <v>46</v>
      </c>
      <c r="I24" s="91">
        <v>31</v>
      </c>
      <c r="J24" s="91">
        <v>3</v>
      </c>
      <c r="K24" s="91"/>
      <c r="L24" s="101">
        <f t="shared" si="3"/>
        <v>12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53</v>
      </c>
      <c r="F25" s="91">
        <v>53</v>
      </c>
      <c r="G25" s="91"/>
      <c r="H25" s="91">
        <v>51</v>
      </c>
      <c r="I25" s="91">
        <v>47</v>
      </c>
      <c r="J25" s="91">
        <v>2</v>
      </c>
      <c r="K25" s="91"/>
      <c r="L25" s="101">
        <f t="shared" si="3"/>
        <v>0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475</v>
      </c>
      <c r="F27" s="91">
        <v>469</v>
      </c>
      <c r="G27" s="91">
        <v>5</v>
      </c>
      <c r="H27" s="91">
        <v>456</v>
      </c>
      <c r="I27" s="91">
        <v>414</v>
      </c>
      <c r="J27" s="91">
        <v>19</v>
      </c>
      <c r="K27" s="91"/>
      <c r="L27" s="101">
        <f t="shared" si="3"/>
        <v>6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566</v>
      </c>
      <c r="F28" s="91">
        <v>420</v>
      </c>
      <c r="G28" s="91">
        <v>6</v>
      </c>
      <c r="H28" s="91">
        <v>454</v>
      </c>
      <c r="I28" s="91">
        <v>395</v>
      </c>
      <c r="J28" s="91">
        <v>112</v>
      </c>
      <c r="K28" s="91">
        <v>16</v>
      </c>
      <c r="L28" s="101">
        <f t="shared" si="3"/>
        <v>146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55</v>
      </c>
      <c r="F29" s="91">
        <v>55</v>
      </c>
      <c r="G29" s="91"/>
      <c r="H29" s="91">
        <v>53</v>
      </c>
      <c r="I29" s="91">
        <v>48</v>
      </c>
      <c r="J29" s="91">
        <v>2</v>
      </c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60</v>
      </c>
      <c r="F30" s="91">
        <v>48</v>
      </c>
      <c r="G30" s="91"/>
      <c r="H30" s="91">
        <v>52</v>
      </c>
      <c r="I30" s="91">
        <v>48</v>
      </c>
      <c r="J30" s="91">
        <v>8</v>
      </c>
      <c r="K30" s="91"/>
      <c r="L30" s="101">
        <f t="shared" si="3"/>
        <v>12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</v>
      </c>
      <c r="F31" s="91">
        <v>2</v>
      </c>
      <c r="G31" s="91"/>
      <c r="H31" s="91">
        <v>2</v>
      </c>
      <c r="I31" s="91">
        <v>2</v>
      </c>
      <c r="J31" s="91">
        <v>1</v>
      </c>
      <c r="K31" s="91"/>
      <c r="L31" s="101">
        <f t="shared" si="3"/>
        <v>1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5</v>
      </c>
      <c r="F35" s="91">
        <v>4</v>
      </c>
      <c r="G35" s="91"/>
      <c r="H35" s="91">
        <v>4</v>
      </c>
      <c r="I35" s="91">
        <v>2</v>
      </c>
      <c r="J35" s="91">
        <v>1</v>
      </c>
      <c r="K35" s="91"/>
      <c r="L35" s="101">
        <f t="shared" ref="L35:L43" si="4">E35-F35</f>
        <v>1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32</v>
      </c>
      <c r="F36" s="91">
        <v>31</v>
      </c>
      <c r="G36" s="91"/>
      <c r="H36" s="91">
        <v>32</v>
      </c>
      <c r="I36" s="91">
        <v>28</v>
      </c>
      <c r="J36" s="91"/>
      <c r="K36" s="91"/>
      <c r="L36" s="101">
        <f t="shared" si="4"/>
        <v>1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2</v>
      </c>
      <c r="F38" s="91">
        <v>2</v>
      </c>
      <c r="G38" s="91"/>
      <c r="H38" s="91">
        <v>2</v>
      </c>
      <c r="I38" s="91">
        <v>2</v>
      </c>
      <c r="J38" s="91"/>
      <c r="K38" s="91"/>
      <c r="L38" s="101">
        <f t="shared" si="4"/>
        <v>0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790</v>
      </c>
      <c r="F40" s="91">
        <v>629</v>
      </c>
      <c r="G40" s="91">
        <v>8</v>
      </c>
      <c r="H40" s="91">
        <v>645</v>
      </c>
      <c r="I40" s="91">
        <v>524</v>
      </c>
      <c r="J40" s="91">
        <v>145</v>
      </c>
      <c r="K40" s="91">
        <v>16</v>
      </c>
      <c r="L40" s="101">
        <f t="shared" si="4"/>
        <v>161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532</v>
      </c>
      <c r="F41" s="91">
        <v>512</v>
      </c>
      <c r="G41" s="91"/>
      <c r="H41" s="91">
        <v>508</v>
      </c>
      <c r="I41" s="91" t="s">
        <v>172</v>
      </c>
      <c r="J41" s="91">
        <v>24</v>
      </c>
      <c r="K41" s="91"/>
      <c r="L41" s="101">
        <f t="shared" si="4"/>
        <v>20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4</v>
      </c>
      <c r="F42" s="91">
        <v>3</v>
      </c>
      <c r="G42" s="91"/>
      <c r="H42" s="91">
        <v>3</v>
      </c>
      <c r="I42" s="91" t="s">
        <v>172</v>
      </c>
      <c r="J42" s="91">
        <v>1</v>
      </c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4</v>
      </c>
      <c r="F43" s="91">
        <v>4</v>
      </c>
      <c r="G43" s="91"/>
      <c r="H43" s="91">
        <v>4</v>
      </c>
      <c r="I43" s="91"/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536</v>
      </c>
      <c r="F45" s="91">
        <f t="shared" ref="F45:K45" si="5">F41+F43+F44</f>
        <v>516</v>
      </c>
      <c r="G45" s="91">
        <f t="shared" si="5"/>
        <v>0</v>
      </c>
      <c r="H45" s="91">
        <f t="shared" si="5"/>
        <v>512</v>
      </c>
      <c r="I45" s="91">
        <f>I43+I44</f>
        <v>0</v>
      </c>
      <c r="J45" s="91">
        <f t="shared" si="5"/>
        <v>24</v>
      </c>
      <c r="K45" s="91">
        <f t="shared" si="5"/>
        <v>0</v>
      </c>
      <c r="L45" s="101">
        <f>E45-F45</f>
        <v>20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2114</v>
      </c>
      <c r="F46" s="91">
        <f t="shared" ref="F46:K46" si="6">F15+F24+F40+F45</f>
        <v>1872</v>
      </c>
      <c r="G46" s="91">
        <f t="shared" si="6"/>
        <v>10</v>
      </c>
      <c r="H46" s="91">
        <f t="shared" si="6"/>
        <v>1894</v>
      </c>
      <c r="I46" s="91">
        <f t="shared" si="6"/>
        <v>1154</v>
      </c>
      <c r="J46" s="91">
        <f t="shared" si="6"/>
        <v>220</v>
      </c>
      <c r="K46" s="91">
        <f t="shared" si="6"/>
        <v>29</v>
      </c>
      <c r="L46" s="101">
        <f>E46-F46</f>
        <v>242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31.12.2019&amp;LAE96842C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5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37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</v>
      </c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3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2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8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21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43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3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7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28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179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13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11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2</v>
      </c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75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18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18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11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12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4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31.12.2019&amp;LAE96842C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33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24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3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7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1</v>
      </c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/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62</v>
      </c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165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6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58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2</v>
      </c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33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2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47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2</v>
      </c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>
        <v>9067</v>
      </c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>
        <v>9067</v>
      </c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12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113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627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163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3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7432673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5054231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/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109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23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660</v>
      </c>
      <c r="F55" s="96">
        <v>23</v>
      </c>
      <c r="G55" s="96">
        <v>6</v>
      </c>
      <c r="H55" s="96">
        <v>2</v>
      </c>
      <c r="I55" s="96"/>
    </row>
    <row r="56" spans="1:9" ht="13.5" customHeight="1" x14ac:dyDescent="0.2">
      <c r="A56" s="273" t="s">
        <v>31</v>
      </c>
      <c r="B56" s="273"/>
      <c r="C56" s="273"/>
      <c r="D56" s="273"/>
      <c r="E56" s="96">
        <v>27</v>
      </c>
      <c r="F56" s="96">
        <v>19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446</v>
      </c>
      <c r="F57" s="96">
        <v>182</v>
      </c>
      <c r="G57" s="96">
        <v>14</v>
      </c>
      <c r="H57" s="96">
        <v>3</v>
      </c>
      <c r="I57" s="96"/>
    </row>
    <row r="58" spans="1:9" ht="13.5" customHeight="1" x14ac:dyDescent="0.2">
      <c r="A58" s="193" t="s">
        <v>111</v>
      </c>
      <c r="B58" s="193"/>
      <c r="C58" s="193"/>
      <c r="D58" s="193"/>
      <c r="E58" s="96">
        <v>512</v>
      </c>
      <c r="F58" s="96"/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684</v>
      </c>
      <c r="G62" s="118">
        <v>2400181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251</v>
      </c>
      <c r="G63" s="119">
        <v>1731730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433</v>
      </c>
      <c r="G64" s="119">
        <v>668451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244</v>
      </c>
      <c r="G65" s="120">
        <v>155771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Літинський районний суд Вінницької області, 
Початок періоду: 01.01.2019, Кінець періоду: 31.12.2019&amp;LAE96842C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13.181818181818182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27.083333333333332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11.03448275862069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101.17521367521367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947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1057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41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18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89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83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16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Літинський районний суд Вінницької області, 
Початок періоду: 01.01.2019, Кінець періоду: 31.12.2019&amp;LAE96842C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2018-03-28T07:45:37Z</cp:lastPrinted>
  <dcterms:created xsi:type="dcterms:W3CDTF">2004-04-20T14:33:35Z</dcterms:created>
  <dcterms:modified xsi:type="dcterms:W3CDTF">2020-02-14T12:31:28Z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AE96842C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