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<sst xmlns="http://schemas.openxmlformats.org/spreadsheetml/2006/main" count="264" uniqueCount="198">
  <si>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</si>
  <si>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</si>
  <si>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</si>
  <si>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</si>
  <si>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</si>
  <si>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</si>
  <si>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</si>
  <si>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</si>
  <si>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</si>
  <si>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</si>
  <si>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</si>
  <si>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</si>
  <si>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</si>
  <si>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</si>
  <si>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</si>
  <si>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</si>
  <si>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</si>
  <si>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</si>
  <si>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</si>
  <si>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</si>
  <si>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</si>
  <si>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</si>
  <si>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</si>
  <si>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</si>
  <si>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</si>
  <si>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</si>
  <si>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</si>
  <si>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</si>
  <si>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</si>
  <si>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</si>
  <si>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</si>
  <si>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</si>
  <si>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</si>
  <si>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</si>
  <si>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</si>
  <si>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</si>
  <si>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</si>
  <si>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</si>
  <si>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</si>
  <si>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</si>
  <si>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</si>
  <si>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</si>
  <si>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</si>
  <si>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</si>
  <si>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</si>
  <si>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</si>
  <si>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</si>
  <si>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</si>
  <si>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</si>
  <si>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</si>
  <si>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</si>
  <si>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</si>
  <si>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</si>
  <si>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</si>
  <si>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</si>
  <si>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</si>
  <si>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</si>
  <si>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</si>
  <si>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</si>
  <si>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</si>
  <si>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</si>
  <si>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</si>
  <si>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</si>
  <si>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</si>
  <si>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</si>
  <si>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</si>
  <si>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</si>
  <si>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</si>
  <si>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</si>
  <si>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</si>
  <si>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</si>
  <si>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</si>
  <si>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</si>
  <si>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</si>
  <si>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</si>
  <si>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</si>
  <si>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</si>
  <si>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</si>
  <si>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</si>
  <si>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</si>
  <si>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</si>
  <si>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</si>
  <si>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</si>
  <si>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</si>
  <si>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</si>
  <si>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</si>
  <si>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</si>
  <si>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</si>
  <si>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</si>
  <si>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</si>
  <si>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</si>
  <si>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</si>
  <si>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</si>
  <si>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</si>
  <si>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</si>
  <si>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</si>
  <si>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</si>
  <si>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</si>
  <si>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</si>
  <si>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</si>
  <si>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</si>
  <si>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</si>
  <si>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</si>
  <si>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</si>
  <si>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</si>
  <si>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</si>
  <si>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</si>
  <si>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</si>
  <si>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</si>
  <si>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</si>
  <si>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</si>
  <si>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</si>
  <si>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</si>
  <si>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</si>
  <si>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</si>
  <si>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</si>
  <si>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</si>
  <si>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</si>
  <si>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</si>
  <si>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</si>
  <si>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</si>
  <si>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</si>
  <si>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</si>
  <si>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</si>
  <si>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</si>
  <si>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</si>
  <si>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</si>
  <si>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</si>
  <si>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</si>
  <si>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</si>
  <si>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</si>
  <si>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</si>
  <si>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</si>
  <si>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</si>
  <si>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</si>
  <si>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</si>
  <si>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</si>
  <si>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</si>
  <si>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</si>
  <si>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</si>
  <si>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</si>
  <si>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</si>
  <si>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</si>
  <si>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</si>
  <si>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</si>
  <si>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</si>
  <si>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</si>
  <si>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</si>
  <si>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</si>
  <si>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</si>
  <si>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</si>
  <si>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</si>
  <si>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</si>
  <si>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</si>
  <si>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</si>
  <si>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</si>
  <si>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</si>
  <si>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</si>
  <si>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</si>
  <si>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</si>
  <si>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</si>
  <si>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</si>
  <si>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</si>
  <si>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</si>
  <si>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</si>
  <si>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</si>
  <si>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</si>
  <si>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</si>
  <si>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</si>
  <si>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</si>
  <si>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</si>
  <si>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</si>
  <si>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</si>
  <si>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</si>
  <si>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</si>
  <si>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</si>
  <si>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</si>
  <si>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</si>
  <si>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</si>
  <si>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</si>
  <si>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</si>
  <si>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</si>
  <si>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</si>
  <si>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</si>
  <si>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</si>
  <si>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</si>
  <si>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</si>
  <si>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</si>
  <si>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</si>
  <si>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</si>
  <si>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</si>
  <si>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</si>
  <si>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</si>
  <si>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</si>
  <si>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</si>
  <si>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Г.А. Поляруш</t>
  </si>
  <si>
    <t>11 липня 2017 року</t>
  </si>
  <si>
    <t>Н.В. Білик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</si>
</sst>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&amp;L97E168F2&amp;C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101</v>
      </c>
      <c r="F6" s="90">
        <v>67</v>
      </c>
      <c r="G6" s="90">
        <v>1</v>
      </c>
      <c r="H6" s="90">
        <v>72</v>
      </c>
      <c r="I6" s="90" t="s">
        <v>183</v>
      </c>
      <c r="J6" s="90">
        <v>29</v>
      </c>
      <c r="K6" s="91">
        <v>4</v>
      </c>
      <c r="L6" s="101">
        <f aca="true" t="shared" si="0" ref="L6:L42">E6-F6</f>
        <v>34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123</v>
      </c>
      <c r="F7" s="90">
        <v>123</v>
      </c>
      <c r="G7" s="90"/>
      <c r="H7" s="90">
        <v>123</v>
      </c>
      <c r="I7" s="90">
        <v>109</v>
      </c>
      <c r="J7" s="90"/>
      <c r="K7" s="91"/>
      <c r="L7" s="101">
        <f t="shared" si="0"/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115</v>
      </c>
      <c r="F9" s="90">
        <v>112</v>
      </c>
      <c r="G9" s="90"/>
      <c r="H9" s="90">
        <v>106</v>
      </c>
      <c r="I9" s="90">
        <v>77</v>
      </c>
      <c r="J9" s="90">
        <v>9</v>
      </c>
      <c r="K9" s="91"/>
      <c r="L9" s="101">
        <f t="shared" si="0"/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 t="shared" si="0"/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340</v>
      </c>
      <c r="F14" s="105">
        <f t="shared" si="1"/>
        <v>302</v>
      </c>
      <c r="G14" s="105">
        <f t="shared" si="1"/>
        <v>1</v>
      </c>
      <c r="H14" s="105">
        <f t="shared" si="1"/>
        <v>301</v>
      </c>
      <c r="I14" s="105">
        <f t="shared" si="1"/>
        <v>186</v>
      </c>
      <c r="J14" s="105">
        <f t="shared" si="1"/>
        <v>39</v>
      </c>
      <c r="K14" s="105">
        <f t="shared" si="1"/>
        <v>5</v>
      </c>
      <c r="L14" s="101">
        <f t="shared" si="0"/>
        <v>38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23</v>
      </c>
      <c r="F15" s="92">
        <v>23</v>
      </c>
      <c r="G15" s="92">
        <v>1</v>
      </c>
      <c r="H15" s="92">
        <v>22</v>
      </c>
      <c r="I15" s="92">
        <v>18</v>
      </c>
      <c r="J15" s="92">
        <v>1</v>
      </c>
      <c r="K15" s="91"/>
      <c r="L15" s="101">
        <f t="shared" si="0"/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30</v>
      </c>
      <c r="F16" s="92">
        <v>18</v>
      </c>
      <c r="G16" s="92">
        <v>1</v>
      </c>
      <c r="H16" s="92">
        <v>27</v>
      </c>
      <c r="I16" s="92">
        <v>11</v>
      </c>
      <c r="J16" s="92">
        <v>3</v>
      </c>
      <c r="K16" s="91">
        <v>1</v>
      </c>
      <c r="L16" s="101">
        <f t="shared" si="0"/>
        <v>12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36</v>
      </c>
      <c r="F22" s="91">
        <v>24</v>
      </c>
      <c r="G22" s="91">
        <v>1</v>
      </c>
      <c r="H22" s="91">
        <v>32</v>
      </c>
      <c r="I22" s="91">
        <v>11</v>
      </c>
      <c r="J22" s="91">
        <v>4</v>
      </c>
      <c r="K22" s="91">
        <v>1</v>
      </c>
      <c r="L22" s="101">
        <f t="shared" si="0"/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si="0"/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326</v>
      </c>
      <c r="F25" s="91">
        <v>303</v>
      </c>
      <c r="G25" s="91">
        <v>1</v>
      </c>
      <c r="H25" s="91">
        <v>316</v>
      </c>
      <c r="I25" s="91">
        <v>274</v>
      </c>
      <c r="J25" s="91">
        <v>10</v>
      </c>
      <c r="K25" s="91"/>
      <c r="L25" s="101">
        <f t="shared" si="0"/>
        <v>23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358</v>
      </c>
      <c r="F26" s="91">
        <v>276</v>
      </c>
      <c r="G26" s="91">
        <v>3</v>
      </c>
      <c r="H26" s="91">
        <v>288</v>
      </c>
      <c r="I26" s="91">
        <v>239</v>
      </c>
      <c r="J26" s="91">
        <v>70</v>
      </c>
      <c r="K26" s="91">
        <v>16</v>
      </c>
      <c r="L26" s="101">
        <f t="shared" si="0"/>
        <v>82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52</v>
      </c>
      <c r="F27" s="91">
        <v>50</v>
      </c>
      <c r="G27" s="91"/>
      <c r="H27" s="91">
        <v>52</v>
      </c>
      <c r="I27" s="91">
        <v>46</v>
      </c>
      <c r="J27" s="91"/>
      <c r="K27" s="91"/>
      <c r="L27" s="101">
        <f t="shared" si="0"/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58</v>
      </c>
      <c r="F28" s="91">
        <v>46</v>
      </c>
      <c r="G28" s="91"/>
      <c r="H28" s="91">
        <v>53</v>
      </c>
      <c r="I28" s="91">
        <v>51</v>
      </c>
      <c r="J28" s="91">
        <v>5</v>
      </c>
      <c r="K28" s="91"/>
      <c r="L28" s="101">
        <f t="shared" si="0"/>
        <v>12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3</v>
      </c>
      <c r="I29" s="91">
        <v>1</v>
      </c>
      <c r="J29" s="91">
        <v>1</v>
      </c>
      <c r="K29" s="91"/>
      <c r="L29" s="101">
        <f t="shared" si="0"/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3</v>
      </c>
      <c r="G32" s="91"/>
      <c r="H32" s="91">
        <v>4</v>
      </c>
      <c r="I32" s="91">
        <v>2</v>
      </c>
      <c r="J32" s="91">
        <v>1</v>
      </c>
      <c r="K32" s="91"/>
      <c r="L32" s="101">
        <f t="shared" si="0"/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</v>
      </c>
      <c r="F33" s="91">
        <v>11</v>
      </c>
      <c r="G33" s="91">
        <v>1</v>
      </c>
      <c r="H33" s="91">
        <v>10</v>
      </c>
      <c r="I33" s="91">
        <v>7</v>
      </c>
      <c r="J33" s="91">
        <v>2</v>
      </c>
      <c r="K33" s="91"/>
      <c r="L33" s="101">
        <f t="shared" si="0"/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496</v>
      </c>
      <c r="F37" s="91">
        <v>387</v>
      </c>
      <c r="G37" s="91">
        <v>4</v>
      </c>
      <c r="H37" s="91">
        <v>407</v>
      </c>
      <c r="I37" s="91">
        <v>301</v>
      </c>
      <c r="J37" s="91">
        <v>89</v>
      </c>
      <c r="K37" s="91">
        <v>16</v>
      </c>
      <c r="L37" s="101">
        <f t="shared" si="0"/>
        <v>109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195</v>
      </c>
      <c r="F38" s="91">
        <v>190</v>
      </c>
      <c r="G38" s="91"/>
      <c r="H38" s="91">
        <v>184</v>
      </c>
      <c r="I38" s="91" t="s">
        <v>183</v>
      </c>
      <c r="J38" s="91">
        <v>11</v>
      </c>
      <c r="K38" s="91"/>
      <c r="L38" s="101">
        <f t="shared" si="0"/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7</v>
      </c>
      <c r="F40" s="91">
        <v>7</v>
      </c>
      <c r="G40" s="91"/>
      <c r="H40" s="91">
        <v>7</v>
      </c>
      <c r="I40" s="91">
        <v>5</v>
      </c>
      <c r="J40" s="91"/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202</v>
      </c>
      <c r="F41" s="91">
        <f aca="true" t="shared" si="2" ref="F41:K41">F38+F40</f>
        <v>197</v>
      </c>
      <c r="G41" s="91">
        <f t="shared" si="2"/>
        <v>0</v>
      </c>
      <c r="H41" s="91">
        <f t="shared" si="2"/>
        <v>191</v>
      </c>
      <c r="I41" s="91">
        <f>I40</f>
        <v>5</v>
      </c>
      <c r="J41" s="91">
        <f t="shared" si="2"/>
        <v>11</v>
      </c>
      <c r="K41" s="91">
        <f t="shared" si="2"/>
        <v>0</v>
      </c>
      <c r="L41" s="101">
        <f t="shared" si="0"/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1074</v>
      </c>
      <c r="F42" s="91">
        <f aca="true" t="shared" si="3" ref="F42:K42">F14+F22+F37+F41</f>
        <v>910</v>
      </c>
      <c r="G42" s="91">
        <f t="shared" si="3"/>
        <v>6</v>
      </c>
      <c r="H42" s="91">
        <f t="shared" si="3"/>
        <v>931</v>
      </c>
      <c r="I42" s="91">
        <f t="shared" si="3"/>
        <v>503</v>
      </c>
      <c r="J42" s="91">
        <f t="shared" si="3"/>
        <v>143</v>
      </c>
      <c r="K42" s="91">
        <f t="shared" si="3"/>
        <v>22</v>
      </c>
      <c r="L42" s="101">
        <f t="shared" si="0"/>
        <v>164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&amp;L97E168F2&amp;CФорма № 1-мзс, Підрозділ: Літинський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&amp;L97E168F2&amp;CФорма № 1-мзс, Підрозділ: Літинський районний суд Вінницької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72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47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392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1939828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525135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162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159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729902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25833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277</v>
      </c>
      <c r="F58" s="96">
        <v>20</v>
      </c>
      <c r="G58" s="96">
        <v>3</v>
      </c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27</v>
      </c>
      <c r="F59" s="96">
        <v>5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362</v>
      </c>
      <c r="F60" s="96">
        <v>36</v>
      </c>
      <c r="G60" s="96">
        <v>7</v>
      </c>
      <c r="H60" s="96">
        <v>2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191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&amp;L97E168F2&amp;CФорма № 1-мзс, Підрозділ: Літинський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0.15384615384615385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0.1282051282051282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0.1797752808988764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1.023076923076923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310.3333333333333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358</v>
      </c>
    </row>
    <row r="11" spans="1:4" ht="16.5" customHeight="1">
      <c r="A11" s="189" t="s">
        <v>68</v>
      </c>
      <c r="B11" s="191"/>
      <c r="C11" s="14">
        <v>9</v>
      </c>
      <c r="D11" s="94">
        <v>39</v>
      </c>
    </row>
    <row r="12" spans="1:4" ht="16.5" customHeight="1">
      <c r="A12" s="294" t="s">
        <v>113</v>
      </c>
      <c r="B12" s="294"/>
      <c r="C12" s="14">
        <v>10</v>
      </c>
      <c r="D12" s="94">
        <v>30</v>
      </c>
    </row>
    <row r="13" spans="1:4" ht="16.5" customHeight="1">
      <c r="A13" s="294" t="s">
        <v>33</v>
      </c>
      <c r="B13" s="294"/>
      <c r="C13" s="14">
        <v>11</v>
      </c>
      <c r="D13" s="94">
        <v>62</v>
      </c>
    </row>
    <row r="14" spans="1:4" ht="16.5" customHeight="1">
      <c r="A14" s="294" t="s">
        <v>114</v>
      </c>
      <c r="B14" s="294"/>
      <c r="C14" s="14">
        <v>12</v>
      </c>
      <c r="D14" s="94">
        <v>58</v>
      </c>
    </row>
    <row r="15" spans="1:4" ht="16.5" customHeight="1">
      <c r="A15" s="294" t="s">
        <v>118</v>
      </c>
      <c r="B15" s="294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197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195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196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&amp;L97E168F2&amp;CФорма № 1-мзс, Підрозділ: Літинський районний суд Вінницької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2017-07-21T08:48:49Z</cp:lastPrinted>
  <dcterms:created xsi:type="dcterms:W3CDTF">2004-04-20T14:33:35Z</dcterms:created>
  <dcterms:modified xsi:type="dcterms:W3CDTF">2017-07-21T08:48:53Z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97E168F2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